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udżet" sheetId="1" r:id="rId1"/>
    <sheet name="Priorytet 1" sheetId="2" r:id="rId2"/>
    <sheet name="priorytet2" sheetId="3" r:id="rId3"/>
    <sheet name="priorytet3" sheetId="4" r:id="rId4"/>
  </sheets>
  <definedNames>
    <definedName name="_xlnm.Print_Area" localSheetId="0">'Budżet'!$B$1:$F$43</definedName>
    <definedName name="_xlnm.Print_Area" localSheetId="1">'Priorytet 1'!$B$3:$L$53</definedName>
    <definedName name="_xlnm.Print_Area" localSheetId="2">'priorytet2'!$B$3:$L$37</definedName>
    <definedName name="_xlnm.Print_Area" localSheetId="3">'priorytet3'!$B$3:$L$37</definedName>
    <definedName name="Excel_BuiltIn_Print_Area" localSheetId="0">'Budżet'!$B$1:$F$33</definedName>
  </definedNames>
  <calcPr fullCalcOnLoad="1"/>
</workbook>
</file>

<file path=xl/sharedStrings.xml><?xml version="1.0" encoding="utf-8"?>
<sst xmlns="http://schemas.openxmlformats.org/spreadsheetml/2006/main" count="191" uniqueCount="109">
  <si>
    <t>ROZLICZENIE PLANU FINANSOWEGO GMINNEJ BIBLIOTEKI PUBLICZNEJ ZA I PÓŁROCZE 2020</t>
  </si>
  <si>
    <t>I. PRZYCHODY</t>
  </si>
  <si>
    <t>PLAN</t>
  </si>
  <si>
    <t>WYKONANIE</t>
  </si>
  <si>
    <t>%</t>
  </si>
  <si>
    <t>Przewidywana dotacja samorządu</t>
  </si>
  <si>
    <t>Dochody własne</t>
  </si>
  <si>
    <t>RAZEM</t>
  </si>
  <si>
    <t>II. KOSZTY</t>
  </si>
  <si>
    <t>BIBLIOTEKI</t>
  </si>
  <si>
    <t>1. Wynagrodzenia pochodne składki</t>
  </si>
  <si>
    <t>Wynagrodzenia osobowe pracowników etatowych</t>
  </si>
  <si>
    <t>Wynagrodzenia z tytułu umów cywilnoprawnych</t>
  </si>
  <si>
    <t>Składki na ubezpieczenia społeczne</t>
  </si>
  <si>
    <t>Składki na Fundusz Pracy</t>
  </si>
  <si>
    <t>Składki na FGŚP</t>
  </si>
  <si>
    <t>2. Pozostałe koszty bieżące</t>
  </si>
  <si>
    <t>Zakup materiałów i wyposażenia</t>
  </si>
  <si>
    <t>Zakup pomocy naukowych, dydaktycznych i książek</t>
  </si>
  <si>
    <t>Zakup książek z dochodów własnych</t>
  </si>
  <si>
    <t>Zakup kodów dostępu do pakietu Legimi</t>
  </si>
  <si>
    <t>Zakup energii i mediów</t>
  </si>
  <si>
    <t>Zakup usług zdrowotnych</t>
  </si>
  <si>
    <t>Zakup usług pozostałych</t>
  </si>
  <si>
    <t>Podróże służbowe krajowe</t>
  </si>
  <si>
    <t>Różne opłaty i składki</t>
  </si>
  <si>
    <t>3. Koszty majątkowe</t>
  </si>
  <si>
    <t>Zakup środków trwałych</t>
  </si>
  <si>
    <t>III. NALEŻNOŚCI I ZOBOWIĄZANIA</t>
  </si>
  <si>
    <t>Plan na dzień 01.01.2020</t>
  </si>
  <si>
    <t>Stan na dzień 30.06.2020</t>
  </si>
  <si>
    <t>Należności</t>
  </si>
  <si>
    <t xml:space="preserve">Zobowiązania </t>
  </si>
  <si>
    <t>Kolbudy, dnia 25-07-2020</t>
  </si>
  <si>
    <t>Telefon: 58 6826924</t>
  </si>
  <si>
    <t>Gminna Biblioteka Publiczna</t>
  </si>
  <si>
    <t>ul. Staromłyńska 1</t>
  </si>
  <si>
    <t>Sporządził – główny księgowy:</t>
  </si>
  <si>
    <t>83-050 Kolbudy</t>
  </si>
  <si>
    <t>Agnieszka Konieczna</t>
  </si>
  <si>
    <t>NIP 593-23-23-431</t>
  </si>
  <si>
    <t>Dyrektor: Bożena Szpadzik</t>
  </si>
  <si>
    <t>CHARAKTERYSTYKA ZADANIA</t>
  </si>
  <si>
    <t>PRIORYTET ZADANIA</t>
  </si>
  <si>
    <t>Nr 1</t>
  </si>
  <si>
    <t>1. Nazwa zadania:</t>
  </si>
  <si>
    <t>Zabezpieczenie bieżącej działalności Gminnej Biblioteki Publicznej w Kolbudach</t>
  </si>
  <si>
    <t>i jej filii w Pręgowie.</t>
  </si>
  <si>
    <t>typ zadania:</t>
  </si>
  <si>
    <t>bieżące</t>
  </si>
  <si>
    <t>inwestycyjne</t>
  </si>
  <si>
    <t>2. Cel szczegółowy (rezultat) jaki zamierza się osiągnąć poprzez realizację zadania:</t>
  </si>
  <si>
    <t>Poszerzanie wiedzy, zapewnienie racjonalnego wypoczynku, edukacja kulturalna</t>
  </si>
  <si>
    <t>mieszkańców gminy poprzez dostęp do książek i bieżącej pracy.</t>
  </si>
  <si>
    <t>3. Wykonujący zadanie:</t>
  </si>
  <si>
    <t>4. Opis zadania:</t>
  </si>
  <si>
    <t>a) zakres rzeczowy zadania wraz z miernikami:</t>
  </si>
  <si>
    <t>Lp.</t>
  </si>
  <si>
    <t>Zakres rzeczowy zadania - wynagrodzenia i pochodne składki</t>
  </si>
  <si>
    <t>kwota</t>
  </si>
  <si>
    <t>wykonanie</t>
  </si>
  <si>
    <t>Wynagrodzenia z tytułu umów cywilno-prawnych</t>
  </si>
  <si>
    <t>Składki na Fundusz Gwarantowanych Świadczeń Pracowniczych</t>
  </si>
  <si>
    <t>KWOTA:</t>
  </si>
  <si>
    <t>Zakres rzeczowy zadania - pozostałe koszty bieżące</t>
  </si>
  <si>
    <t>Zakup materiałów i wyposażenia, w tym:</t>
  </si>
  <si>
    <t>1a</t>
  </si>
  <si>
    <t xml:space="preserve"> - zakup prasy</t>
  </si>
  <si>
    <t>1b</t>
  </si>
  <si>
    <t xml:space="preserve"> - nagrody i materiały do konkursów wewnątrzbibliotecznych</t>
  </si>
  <si>
    <t>1c</t>
  </si>
  <si>
    <t>- koszty BHP na rzecz pracowników</t>
  </si>
  <si>
    <t>1d</t>
  </si>
  <si>
    <t xml:space="preserve"> - pozostałe</t>
  </si>
  <si>
    <t>Zakup kodów dostępu do pakietu e-booków i audiobooków Legimi</t>
  </si>
  <si>
    <t>Zakup usług pozostałych, w tym:</t>
  </si>
  <si>
    <t>6a</t>
  </si>
  <si>
    <t xml:space="preserve"> - szkolenia pracowników</t>
  </si>
  <si>
    <t>6b</t>
  </si>
  <si>
    <t>Kwota potrzebna na realizację zadania:</t>
  </si>
  <si>
    <t>.....................................................................</t>
  </si>
  <si>
    <t>b.) Charakter zadania:</t>
  </si>
  <si>
    <t>Własne</t>
  </si>
  <si>
    <t>zlecone z zakresu administracji państwowej</t>
  </si>
  <si>
    <t>zlecone na mocy porozumienia</t>
  </si>
  <si>
    <t>Nowe wynikające z zakresu działania wydziału</t>
  </si>
  <si>
    <t>kontynuowanie coroczne</t>
  </si>
  <si>
    <t xml:space="preserve">c.) Źródła finansowania zadania: </t>
  </si>
  <si>
    <t>budżet gminy i dochody własne.</t>
  </si>
  <si>
    <t>Nr 2</t>
  </si>
  <si>
    <t>Zorganizowanie XIX Gminnego Konkursu Recytatorskiego XIX Gminnego</t>
  </si>
  <si>
    <t>Konkursu Plastycznego w Gminnej Bibliotece Publicznej w Kolbudach.</t>
  </si>
  <si>
    <t>Edukacja kulturalna mieszkańców gminy, promowanie bibliotek w środowisku,</t>
  </si>
  <si>
    <t>integracja mieszkańców.</t>
  </si>
  <si>
    <t>Zakres rzeczowy zadania - edukacja kulturalna: wynagrodzenia z tytułu umów cywilno-prawnych</t>
  </si>
  <si>
    <t>Umowy o dzieło dla  jury konkursu recytatorskiego</t>
  </si>
  <si>
    <t>Umowa o dzieło na realizację nagłośnienia</t>
  </si>
  <si>
    <t>Zakres rzeczowy zadania - zapewnienie nagród w konkursach recytatorskim i plastycznym</t>
  </si>
  <si>
    <t>Dyplomy i nagrody dla uczestników konkursów gminnych</t>
  </si>
  <si>
    <t>....................................................................................</t>
  </si>
  <si>
    <t>budżet gminy.</t>
  </si>
  <si>
    <t>Nr 3</t>
  </si>
  <si>
    <t>Organizacja wystawy regionalnej w bibliotece w Pręgowie</t>
  </si>
  <si>
    <t>Umowa o dzieło na przygotowanie wystawy</t>
  </si>
  <si>
    <t xml:space="preserve">Zakres rzeczowy zadania - edukacja kulturalna: </t>
  </si>
  <si>
    <t>Usługi związane z przygotowaniem imprezy kulturalnej</t>
  </si>
  <si>
    <t>Zakup materiałów do przygotowania wystawy</t>
  </si>
  <si>
    <t>...................................................................</t>
  </si>
  <si>
    <t>kontynuowanie cykliczne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</si>
</sst>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&quot; zł&quot;"/>
    <numFmt numFmtId="166" formatCode="#,##0.00\ [$zł-415];[RED]\-#,##0.00\ [$zł-415]"/>
    <numFmt numFmtId="167" formatCode="0.00%"/>
    <numFmt numFmtId="168" formatCode="#,##0.00"/>
    <numFmt numFmtId="169" formatCode="#,##0.00&quot; zł&quot;"/>
    <numFmt numFmtId="170" formatCode="#,##0.00;\-#,##0.00"/>
  </numFmts>
  <fonts count="11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0"/>
      <name val="Times New Roman CE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 style="hair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5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 horizontal="center" wrapText="1"/>
    </xf>
    <xf numFmtId="164" fontId="4" fillId="0" borderId="0" xfId="0" applyFont="1" applyFill="1" applyAlignment="1">
      <alignment horizontal="center" wrapText="1"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4" fontId="5" fillId="0" borderId="1" xfId="0" applyFont="1" applyFill="1" applyBorder="1" applyAlignment="1">
      <alignment horizontal="left" vertical="center"/>
    </xf>
    <xf numFmtId="166" fontId="5" fillId="0" borderId="1" xfId="0" applyNumberFormat="1" applyFont="1" applyFill="1" applyBorder="1" applyAlignment="1">
      <alignment horizontal="right" vertical="center"/>
    </xf>
    <xf numFmtId="166" fontId="5" fillId="0" borderId="2" xfId="0" applyNumberFormat="1" applyFont="1" applyFill="1" applyBorder="1" applyAlignment="1">
      <alignment horizontal="right" vertical="center"/>
    </xf>
    <xf numFmtId="167" fontId="2" fillId="0" borderId="3" xfId="0" applyNumberFormat="1" applyFont="1" applyFill="1" applyBorder="1" applyAlignment="1">
      <alignment horizontal="center"/>
    </xf>
    <xf numFmtId="164" fontId="2" fillId="0" borderId="4" xfId="0" applyFont="1" applyFill="1" applyBorder="1" applyAlignment="1">
      <alignment horizontal="lef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7" fontId="2" fillId="0" borderId="6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lef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Alignment="1">
      <alignment horizontal="right" wrapText="1"/>
    </xf>
    <xf numFmtId="166" fontId="2" fillId="0" borderId="0" xfId="0" applyNumberFormat="1" applyFont="1" applyFill="1" applyAlignment="1">
      <alignment horizontal="right"/>
    </xf>
    <xf numFmtId="164" fontId="6" fillId="0" borderId="0" xfId="0" applyFont="1" applyFill="1" applyAlignment="1">
      <alignment/>
    </xf>
    <xf numFmtId="164" fontId="2" fillId="0" borderId="7" xfId="0" applyFont="1" applyFill="1" applyBorder="1" applyAlignment="1">
      <alignment horizontal="left" vertical="center" wrapText="1"/>
    </xf>
    <xf numFmtId="164" fontId="2" fillId="0" borderId="9" xfId="0" applyFont="1" applyFill="1" applyBorder="1" applyAlignment="1">
      <alignment vertical="center" wrapText="1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2" xfId="0" applyNumberFormat="1" applyFont="1" applyFill="1" applyBorder="1" applyAlignment="1">
      <alignment horizontal="right" vertical="center"/>
    </xf>
    <xf numFmtId="164" fontId="2" fillId="0" borderId="10" xfId="0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/>
    </xf>
    <xf numFmtId="167" fontId="2" fillId="0" borderId="12" xfId="0" applyNumberFormat="1" applyFont="1" applyFill="1" applyBorder="1" applyAlignment="1">
      <alignment horizontal="center"/>
    </xf>
    <xf numFmtId="164" fontId="2" fillId="0" borderId="13" xfId="0" applyFont="1" applyFill="1" applyBorder="1" applyAlignment="1">
      <alignment vertical="center" wrapText="1"/>
    </xf>
    <xf numFmtId="166" fontId="2" fillId="0" borderId="13" xfId="0" applyNumberFormat="1" applyFont="1" applyFill="1" applyBorder="1" applyAlignment="1">
      <alignment horizontal="right" vertical="center" wrapText="1"/>
    </xf>
    <xf numFmtId="166" fontId="2" fillId="0" borderId="14" xfId="0" applyNumberFormat="1" applyFont="1" applyFill="1" applyBorder="1" applyAlignment="1">
      <alignment horizontal="right" vertical="center"/>
    </xf>
    <xf numFmtId="164" fontId="2" fillId="0" borderId="15" xfId="0" applyFont="1" applyFill="1" applyBorder="1" applyAlignment="1">
      <alignment vertical="center" wrapText="1"/>
    </xf>
    <xf numFmtId="166" fontId="2" fillId="0" borderId="15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Fill="1" applyAlignment="1">
      <alignment/>
    </xf>
    <xf numFmtId="164" fontId="2" fillId="0" borderId="16" xfId="0" applyFont="1" applyFill="1" applyBorder="1" applyAlignment="1">
      <alignment vertical="center"/>
    </xf>
    <xf numFmtId="164" fontId="2" fillId="0" borderId="17" xfId="0" applyFont="1" applyFill="1" applyBorder="1" applyAlignment="1">
      <alignment vertical="center"/>
    </xf>
    <xf numFmtId="166" fontId="2" fillId="0" borderId="1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4" fontId="5" fillId="0" borderId="7" xfId="0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right"/>
    </xf>
    <xf numFmtId="166" fontId="5" fillId="0" borderId="8" xfId="0" applyNumberFormat="1" applyFont="1" applyFill="1" applyBorder="1" applyAlignment="1">
      <alignment horizontal="right"/>
    </xf>
    <xf numFmtId="164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164" fontId="5" fillId="0" borderId="18" xfId="0" applyFont="1" applyFill="1" applyBorder="1" applyAlignment="1">
      <alignment horizontal="center"/>
    </xf>
    <xf numFmtId="164" fontId="2" fillId="0" borderId="19" xfId="0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21" xfId="0" applyFont="1" applyFill="1" applyBorder="1" applyAlignment="1">
      <alignment horizontal="left" vertical="center" wrapText="1"/>
    </xf>
    <xf numFmtId="165" fontId="2" fillId="0" borderId="22" xfId="0" applyNumberFormat="1" applyFont="1" applyFill="1" applyBorder="1" applyAlignment="1">
      <alignment horizontal="right" vertical="center"/>
    </xf>
    <xf numFmtId="169" fontId="2" fillId="0" borderId="23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164" fontId="2" fillId="0" borderId="24" xfId="0" applyFont="1" applyFill="1" applyBorder="1" applyAlignment="1">
      <alignment horizontal="left" vertical="center" wrapText="1"/>
    </xf>
    <xf numFmtId="165" fontId="2" fillId="0" borderId="25" xfId="0" applyNumberFormat="1" applyFont="1" applyFill="1" applyBorder="1" applyAlignment="1">
      <alignment horizontal="right" vertical="center"/>
    </xf>
    <xf numFmtId="169" fontId="2" fillId="0" borderId="26" xfId="0" applyNumberFormat="1" applyFont="1" applyFill="1" applyBorder="1" applyAlignment="1">
      <alignment horizontal="right" vertical="center"/>
    </xf>
    <xf numFmtId="164" fontId="7" fillId="0" borderId="0" xfId="0" applyFont="1" applyAlignment="1">
      <alignment wrapText="1"/>
    </xf>
    <xf numFmtId="168" fontId="8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164" fontId="8" fillId="0" borderId="0" xfId="0" applyFont="1" applyFill="1" applyBorder="1" applyAlignment="1">
      <alignment horizontal="left"/>
    </xf>
    <xf numFmtId="168" fontId="0" fillId="0" borderId="0" xfId="0" applyNumberFormat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Alignment="1">
      <alignment wrapText="1"/>
    </xf>
    <xf numFmtId="164" fontId="2" fillId="0" borderId="0" xfId="0" applyFont="1" applyFill="1" applyAlignment="1">
      <alignment horizontal="left"/>
    </xf>
    <xf numFmtId="164" fontId="9" fillId="0" borderId="0" xfId="0" applyFont="1" applyFill="1" applyAlignment="1">
      <alignment/>
    </xf>
    <xf numFmtId="164" fontId="2" fillId="0" borderId="27" xfId="0" applyFont="1" applyFill="1" applyBorder="1" applyAlignment="1">
      <alignment/>
    </xf>
    <xf numFmtId="164" fontId="2" fillId="0" borderId="28" xfId="0" applyFont="1" applyFill="1" applyBorder="1" applyAlignment="1">
      <alignment horizontal="left"/>
    </xf>
    <xf numFmtId="164" fontId="2" fillId="0" borderId="19" xfId="0" applyFont="1" applyFill="1" applyBorder="1" applyAlignment="1">
      <alignment horizontal="center" vertical="center" wrapText="1"/>
    </xf>
    <xf numFmtId="164" fontId="2" fillId="0" borderId="20" xfId="0" applyFont="1" applyFill="1" applyBorder="1" applyAlignment="1">
      <alignment horizontal="center" vertical="center"/>
    </xf>
    <xf numFmtId="164" fontId="2" fillId="0" borderId="29" xfId="0" applyFont="1" applyFill="1" applyBorder="1" applyAlignment="1">
      <alignment horizontal="center"/>
    </xf>
    <xf numFmtId="164" fontId="2" fillId="0" borderId="30" xfId="0" applyFont="1" applyFill="1" applyBorder="1" applyAlignment="1">
      <alignment horizontal="left"/>
    </xf>
    <xf numFmtId="165" fontId="2" fillId="0" borderId="13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7" fontId="2" fillId="0" borderId="14" xfId="0" applyNumberFormat="1" applyFont="1" applyFill="1" applyBorder="1" applyAlignment="1">
      <alignment/>
    </xf>
    <xf numFmtId="164" fontId="2" fillId="0" borderId="31" xfId="0" applyFont="1" applyFill="1" applyBorder="1" applyAlignment="1">
      <alignment horizontal="left"/>
    </xf>
    <xf numFmtId="164" fontId="2" fillId="0" borderId="32" xfId="0" applyFont="1" applyFill="1" applyBorder="1" applyAlignment="1">
      <alignment horizontal="left"/>
    </xf>
    <xf numFmtId="164" fontId="2" fillId="0" borderId="33" xfId="0" applyFont="1" applyFill="1" applyBorder="1" applyAlignment="1">
      <alignment horizontal="left"/>
    </xf>
    <xf numFmtId="164" fontId="2" fillId="0" borderId="34" xfId="0" applyFont="1" applyFill="1" applyBorder="1" applyAlignment="1">
      <alignment horizontal="center"/>
    </xf>
    <xf numFmtId="164" fontId="2" fillId="0" borderId="13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center"/>
    </xf>
    <xf numFmtId="164" fontId="2" fillId="0" borderId="15" xfId="0" applyFont="1" applyFill="1" applyBorder="1" applyAlignment="1">
      <alignment horizontal="left"/>
    </xf>
    <xf numFmtId="165" fontId="2" fillId="0" borderId="15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7" fontId="2" fillId="0" borderId="5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70" fontId="5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4" fontId="2" fillId="0" borderId="27" xfId="0" applyFont="1" applyFill="1" applyBorder="1" applyAlignment="1">
      <alignment horizontal="center"/>
    </xf>
    <xf numFmtId="164" fontId="2" fillId="0" borderId="29" xfId="0" applyFont="1" applyFill="1" applyBorder="1" applyAlignment="1">
      <alignment horizontal="center" vertical="center"/>
    </xf>
    <xf numFmtId="164" fontId="2" fillId="0" borderId="3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right" vertical="center"/>
    </xf>
    <xf numFmtId="164" fontId="10" fillId="0" borderId="29" xfId="0" applyFont="1" applyFill="1" applyBorder="1" applyAlignment="1">
      <alignment horizontal="right" vertical="center"/>
    </xf>
    <xf numFmtId="164" fontId="10" fillId="0" borderId="13" xfId="0" applyFont="1" applyFill="1" applyBorder="1" applyAlignment="1">
      <alignment horizontal="left" vertical="center" wrapText="1" indent="2"/>
    </xf>
    <xf numFmtId="165" fontId="10" fillId="0" borderId="10" xfId="0" applyNumberFormat="1" applyFont="1" applyFill="1" applyBorder="1" applyAlignment="1">
      <alignment horizontal="right" vertical="center"/>
    </xf>
    <xf numFmtId="166" fontId="10" fillId="0" borderId="11" xfId="0" applyNumberFormat="1" applyFont="1" applyFill="1" applyBorder="1" applyAlignment="1">
      <alignment horizontal="right" vertical="center"/>
    </xf>
    <xf numFmtId="167" fontId="2" fillId="0" borderId="35" xfId="0" applyNumberFormat="1" applyFont="1" applyFill="1" applyBorder="1" applyAlignment="1">
      <alignment/>
    </xf>
    <xf numFmtId="164" fontId="2" fillId="0" borderId="13" xfId="0" applyFont="1" applyFill="1" applyBorder="1" applyAlignment="1">
      <alignment horizontal="left" vertical="center" wrapText="1"/>
    </xf>
    <xf numFmtId="164" fontId="2" fillId="0" borderId="36" xfId="0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horizontal="left" vertical="center" wrapText="1"/>
    </xf>
    <xf numFmtId="165" fontId="2" fillId="0" borderId="37" xfId="0" applyNumberFormat="1" applyFont="1" applyFill="1" applyBorder="1" applyAlignment="1">
      <alignment horizontal="right" vertical="center"/>
    </xf>
    <xf numFmtId="166" fontId="2" fillId="0" borderId="38" xfId="0" applyNumberFormat="1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4" fontId="2" fillId="0" borderId="27" xfId="0" applyFont="1" applyFill="1" applyBorder="1" applyAlignment="1">
      <alignment horizontal="center" vertical="center"/>
    </xf>
    <xf numFmtId="164" fontId="2" fillId="0" borderId="19" xfId="0" applyFont="1" applyFill="1" applyBorder="1" applyAlignment="1">
      <alignment horizontal="left" vertical="center" wrapText="1"/>
    </xf>
    <xf numFmtId="164" fontId="2" fillId="0" borderId="39" xfId="0" applyFont="1" applyFill="1" applyBorder="1" applyAlignment="1">
      <alignment horizontal="center" vertical="center"/>
    </xf>
    <xf numFmtId="164" fontId="2" fillId="0" borderId="40" xfId="0" applyFont="1" applyFill="1" applyBorder="1" applyAlignment="1">
      <alignment horizontal="left" vertical="center" wrapText="1"/>
    </xf>
    <xf numFmtId="166" fontId="2" fillId="0" borderId="40" xfId="0" applyNumberFormat="1" applyFont="1" applyFill="1" applyBorder="1" applyAlignment="1">
      <alignment horizontal="right" vertical="center" wrapText="1"/>
    </xf>
    <xf numFmtId="166" fontId="2" fillId="0" borderId="41" xfId="0" applyNumberFormat="1" applyFont="1" applyFill="1" applyBorder="1" applyAlignment="1">
      <alignment horizontal="right" vertical="center"/>
    </xf>
    <xf numFmtId="167" fontId="2" fillId="0" borderId="42" xfId="0" applyNumberFormat="1" applyFont="1" applyFill="1" applyBorder="1" applyAlignment="1">
      <alignment/>
    </xf>
    <xf numFmtId="164" fontId="2" fillId="0" borderId="24" xfId="0" applyFont="1" applyFill="1" applyBorder="1" applyAlignment="1">
      <alignment horizontal="center" vertical="center"/>
    </xf>
    <xf numFmtId="164" fontId="2" fillId="0" borderId="25" xfId="0" applyFont="1" applyFill="1" applyBorder="1" applyAlignment="1">
      <alignment horizontal="left" vertical="center" wrapText="1"/>
    </xf>
    <xf numFmtId="166" fontId="2" fillId="0" borderId="25" xfId="0" applyNumberFormat="1" applyFont="1" applyFill="1" applyBorder="1" applyAlignment="1">
      <alignment horizontal="right" vertical="center" wrapText="1"/>
    </xf>
    <xf numFmtId="166" fontId="2" fillId="0" borderId="26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Alignment="1">
      <alignment horizontal="right"/>
    </xf>
    <xf numFmtId="164" fontId="2" fillId="0" borderId="27" xfId="0" applyFont="1" applyFill="1" applyBorder="1" applyAlignment="1">
      <alignment vertical="center"/>
    </xf>
    <xf numFmtId="164" fontId="2" fillId="0" borderId="4" xfId="0" applyFont="1" applyFill="1" applyBorder="1" applyAlignment="1">
      <alignment horizontal="center" vertical="center"/>
    </xf>
    <xf numFmtId="164" fontId="2" fillId="0" borderId="43" xfId="0" applyFont="1" applyFill="1" applyBorder="1" applyAlignment="1">
      <alignment horizontal="left" vertical="center" wrapText="1"/>
    </xf>
    <xf numFmtId="166" fontId="2" fillId="0" borderId="43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164" fontId="2" fillId="0" borderId="43" xfId="0" applyFont="1" applyFill="1" applyBorder="1" applyAlignment="1">
      <alignment horizontal="left"/>
    </xf>
    <xf numFmtId="166" fontId="2" fillId="0" borderId="43" xfId="0" applyNumberFormat="1" applyFont="1" applyFill="1" applyBorder="1" applyAlignment="1">
      <alignment horizontal="right"/>
    </xf>
    <xf numFmtId="164" fontId="2" fillId="0" borderId="44" xfId="0" applyFont="1" applyFill="1" applyBorder="1" applyAlignment="1">
      <alignment horizontal="center"/>
    </xf>
    <xf numFmtId="164" fontId="2" fillId="0" borderId="45" xfId="0" applyFont="1" applyFill="1" applyBorder="1" applyAlignment="1">
      <alignment horizontal="left"/>
    </xf>
    <xf numFmtId="166" fontId="2" fillId="0" borderId="45" xfId="0" applyNumberFormat="1" applyFont="1" applyFill="1" applyBorder="1" applyAlignment="1">
      <alignment horizontal="right"/>
    </xf>
    <xf numFmtId="166" fontId="2" fillId="0" borderId="46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3"/>
  <sheetViews>
    <sheetView showGridLines="0" tabSelected="1" zoomScale="130" zoomScaleNormal="130" workbookViewId="0" topLeftCell="A1">
      <selection activeCell="G32" sqref="G32"/>
    </sheetView>
  </sheetViews>
  <sheetFormatPr defaultColWidth="9.00390625" defaultRowHeight="12.75"/>
  <cols>
    <col min="1" max="1" width="9.125" style="1" customWidth="1"/>
    <col min="2" max="2" width="21.25390625" style="1" customWidth="1"/>
    <col min="3" max="3" width="30.625" style="1" customWidth="1"/>
    <col min="4" max="5" width="24.125" style="1" customWidth="1"/>
    <col min="6" max="6" width="9.125" style="2" customWidth="1"/>
    <col min="7" max="16384" width="9.125" style="1" customWidth="1"/>
  </cols>
  <sheetData>
    <row r="1" spans="2:5" ht="60" customHeight="1">
      <c r="B1"/>
      <c r="C1" s="3" t="s">
        <v>0</v>
      </c>
      <c r="D1" s="3"/>
      <c r="E1" s="3"/>
    </row>
    <row r="2" spans="2:5" ht="12.75">
      <c r="B2" s="4"/>
      <c r="C2" s="5"/>
      <c r="D2" s="5"/>
      <c r="E2" s="4"/>
    </row>
    <row r="3" spans="2:5" ht="12.75" customHeight="1">
      <c r="B3" s="4"/>
      <c r="C3" s="4"/>
      <c r="D3" s="4"/>
      <c r="E3" s="4"/>
    </row>
    <row r="4" spans="2:6" ht="28.5" customHeight="1">
      <c r="B4" s="6" t="s">
        <v>1</v>
      </c>
      <c r="C4" s="7"/>
      <c r="D4" s="2" t="s">
        <v>2</v>
      </c>
      <c r="E4" s="8" t="s">
        <v>3</v>
      </c>
      <c r="F4" s="2" t="s">
        <v>4</v>
      </c>
    </row>
    <row r="5" spans="2:6" ht="12.75" customHeight="1">
      <c r="B5" s="9" t="s">
        <v>5</v>
      </c>
      <c r="C5" s="9"/>
      <c r="D5" s="10">
        <v>418320</v>
      </c>
      <c r="E5" s="11">
        <v>209160</v>
      </c>
      <c r="F5" s="12">
        <f>E5/D5</f>
        <v>0.5</v>
      </c>
    </row>
    <row r="6" spans="2:6" ht="12.75" customHeight="1">
      <c r="B6" s="13" t="s">
        <v>6</v>
      </c>
      <c r="C6" s="13"/>
      <c r="D6" s="14">
        <v>2000</v>
      </c>
      <c r="E6" s="15">
        <v>643.21</v>
      </c>
      <c r="F6" s="16">
        <f>E6/D6</f>
        <v>0.32160500000000003</v>
      </c>
    </row>
    <row r="7" spans="2:6" s="17" customFormat="1" ht="4.5" customHeight="1">
      <c r="B7" s="18"/>
      <c r="C7" s="18"/>
      <c r="D7" s="19"/>
      <c r="E7" s="19"/>
      <c r="F7" s="20"/>
    </row>
    <row r="8" spans="2:5" ht="12.75" customHeight="1">
      <c r="B8" s="21" t="s">
        <v>7</v>
      </c>
      <c r="C8" s="21"/>
      <c r="D8" s="22">
        <f>SUM(D5:D7)</f>
        <v>420320</v>
      </c>
      <c r="E8" s="23">
        <f>SUM(E5:E7)</f>
        <v>209803.21</v>
      </c>
    </row>
    <row r="9" spans="2:5" ht="12.75" customHeight="1">
      <c r="B9" s="4"/>
      <c r="C9" s="4"/>
      <c r="D9" s="24"/>
      <c r="E9" s="24"/>
    </row>
    <row r="10" spans="2:5" ht="25.5" customHeight="1">
      <c r="B10" s="7" t="s">
        <v>8</v>
      </c>
      <c r="D10" s="25"/>
      <c r="E10" s="25"/>
    </row>
    <row r="11" spans="2:6" ht="12.75">
      <c r="B11" s="26" t="s">
        <v>9</v>
      </c>
      <c r="D11" s="2" t="s">
        <v>2</v>
      </c>
      <c r="E11" s="8" t="s">
        <v>3</v>
      </c>
      <c r="F11" s="2" t="s">
        <v>4</v>
      </c>
    </row>
    <row r="12" spans="2:6" ht="25.5" customHeight="1">
      <c r="B12" s="27" t="s">
        <v>10</v>
      </c>
      <c r="C12" s="28" t="s">
        <v>11</v>
      </c>
      <c r="D12" s="29">
        <v>220220</v>
      </c>
      <c r="E12" s="30">
        <f>'Priorytet 1'!K22</f>
        <v>95276.89</v>
      </c>
      <c r="F12" s="12">
        <f>E12/D12</f>
        <v>0.43264412859867407</v>
      </c>
    </row>
    <row r="13" spans="2:6" ht="12.75">
      <c r="B13" s="27"/>
      <c r="C13" s="31" t="s">
        <v>12</v>
      </c>
      <c r="D13" s="32">
        <v>37700</v>
      </c>
      <c r="E13" s="33">
        <f>'Priorytet 1'!K23+priorytet2!K22+priorytet2!K23+priorytet3!K22</f>
        <v>19066</v>
      </c>
      <c r="F13" s="34">
        <f>E13/D13</f>
        <v>0.5057294429708222</v>
      </c>
    </row>
    <row r="14" spans="2:6" ht="12.75">
      <c r="B14" s="27"/>
      <c r="C14" s="35" t="s">
        <v>13</v>
      </c>
      <c r="D14" s="36">
        <v>42200</v>
      </c>
      <c r="E14" s="37">
        <f>'Priorytet 1'!K24</f>
        <v>16034.7</v>
      </c>
      <c r="F14" s="34">
        <f>E14/D14</f>
        <v>0.37996919431279624</v>
      </c>
    </row>
    <row r="15" spans="2:6" ht="12.75">
      <c r="B15" s="27"/>
      <c r="C15" s="35" t="s">
        <v>14</v>
      </c>
      <c r="D15" s="36">
        <v>5110</v>
      </c>
      <c r="E15" s="37">
        <f>'Priorytet 1'!K25</f>
        <v>1863.82</v>
      </c>
      <c r="F15" s="34">
        <f>E15/D15</f>
        <v>0.36473972602739724</v>
      </c>
    </row>
    <row r="16" spans="2:6" ht="12.75">
      <c r="B16" s="27"/>
      <c r="C16" s="38" t="s">
        <v>15</v>
      </c>
      <c r="D16" s="39">
        <v>210</v>
      </c>
      <c r="E16" s="37">
        <f>'Priorytet 1'!K26</f>
        <v>90.8</v>
      </c>
      <c r="F16" s="34">
        <f>E16/D16</f>
        <v>0.43238095238095237</v>
      </c>
    </row>
    <row r="17" spans="2:7" ht="12.75" customHeight="1">
      <c r="B17" s="27" t="s">
        <v>16</v>
      </c>
      <c r="C17" s="28" t="s">
        <v>17</v>
      </c>
      <c r="D17" s="29">
        <v>19350</v>
      </c>
      <c r="E17" s="30">
        <f>'Priorytet 1'!K31</f>
        <v>6946.280000000001</v>
      </c>
      <c r="F17" s="12">
        <f>E17/D17</f>
        <v>0.3589808785529716</v>
      </c>
      <c r="G17" s="40"/>
    </row>
    <row r="18" spans="2:6" ht="12.75">
      <c r="B18" s="27"/>
      <c r="C18" s="35" t="s">
        <v>18</v>
      </c>
      <c r="D18" s="36">
        <v>25000</v>
      </c>
      <c r="E18" s="37">
        <f>'Priorytet 1'!K36</f>
        <v>12497.55</v>
      </c>
      <c r="F18" s="34">
        <f>E18/D18</f>
        <v>0.49990199999999996</v>
      </c>
    </row>
    <row r="19" spans="2:6" ht="12.75" customHeight="1">
      <c r="B19" s="27"/>
      <c r="C19" s="35" t="s">
        <v>19</v>
      </c>
      <c r="D19" s="36">
        <v>2000</v>
      </c>
      <c r="E19" s="37">
        <f>'Priorytet 1'!K37</f>
        <v>94.85</v>
      </c>
      <c r="F19" s="34">
        <f>E19/D19</f>
        <v>0.047424999999999995</v>
      </c>
    </row>
    <row r="20" spans="2:6" ht="12.75" customHeight="1">
      <c r="B20" s="27"/>
      <c r="C20" s="35" t="s">
        <v>20</v>
      </c>
      <c r="D20" s="36">
        <v>13000</v>
      </c>
      <c r="E20" s="37">
        <f>'Priorytet 1'!K38</f>
        <v>0</v>
      </c>
      <c r="F20" s="34"/>
    </row>
    <row r="21" spans="2:6" ht="12.75">
      <c r="B21" s="27"/>
      <c r="C21" s="35" t="s">
        <v>21</v>
      </c>
      <c r="D21" s="36">
        <v>7000</v>
      </c>
      <c r="E21" s="37">
        <f>'Priorytet 1'!K39</f>
        <v>2938.4</v>
      </c>
      <c r="F21" s="34">
        <f>E21/D21</f>
        <v>0.4197714285714286</v>
      </c>
    </row>
    <row r="22" spans="2:6" ht="12.75">
      <c r="B22" s="27"/>
      <c r="C22" s="35" t="s">
        <v>22</v>
      </c>
      <c r="D22" s="36">
        <v>770</v>
      </c>
      <c r="E22" s="37">
        <f>'Priorytet 1'!K40</f>
        <v>0</v>
      </c>
      <c r="F22" s="34">
        <f>E22/D22</f>
        <v>0</v>
      </c>
    </row>
    <row r="23" spans="2:6" ht="12.75">
      <c r="B23" s="27"/>
      <c r="C23" s="35" t="s">
        <v>23</v>
      </c>
      <c r="D23" s="36">
        <v>45010</v>
      </c>
      <c r="E23" s="37">
        <f>'Priorytet 1'!K41</f>
        <v>18325.89</v>
      </c>
      <c r="F23" s="34">
        <f>E23/D23</f>
        <v>0.40715152188402576</v>
      </c>
    </row>
    <row r="24" spans="2:6" ht="12.75">
      <c r="B24" s="27"/>
      <c r="C24" s="35" t="s">
        <v>24</v>
      </c>
      <c r="D24" s="36">
        <v>1750</v>
      </c>
      <c r="E24" s="37">
        <f>'Priorytet 1'!K44</f>
        <v>127.55</v>
      </c>
      <c r="F24" s="34">
        <f>E24/D24</f>
        <v>0.07288571428571429</v>
      </c>
    </row>
    <row r="25" spans="2:6" ht="12.75">
      <c r="B25" s="27"/>
      <c r="C25" s="38" t="s">
        <v>25</v>
      </c>
      <c r="D25" s="39">
        <v>1000</v>
      </c>
      <c r="E25" s="15">
        <f>'Priorytet 1'!K45</f>
        <v>0</v>
      </c>
      <c r="F25" s="16">
        <f>E25/D25</f>
        <v>0</v>
      </c>
    </row>
    <row r="26" spans="2:6" ht="12.75">
      <c r="B26" s="41" t="s">
        <v>26</v>
      </c>
      <c r="C26" s="42" t="s">
        <v>27</v>
      </c>
      <c r="D26" s="43">
        <v>0</v>
      </c>
      <c r="E26" s="44">
        <v>0</v>
      </c>
      <c r="F26" s="16">
        <v>0</v>
      </c>
    </row>
    <row r="27" spans="2:6" s="17" customFormat="1" ht="5.25" customHeight="1">
      <c r="B27" s="18"/>
      <c r="C27" s="18"/>
      <c r="D27" s="19"/>
      <c r="E27" s="45"/>
      <c r="F27" s="20"/>
    </row>
    <row r="28" spans="2:6" ht="12.75">
      <c r="B28" s="46" t="s">
        <v>7</v>
      </c>
      <c r="C28" s="46"/>
      <c r="D28" s="47">
        <f>SUM(D12:D27)</f>
        <v>420320</v>
      </c>
      <c r="E28" s="48">
        <f>SUM(E12:E27)</f>
        <v>173262.72999999998</v>
      </c>
      <c r="F28" s="8"/>
    </row>
    <row r="29" spans="2:5" ht="12.75">
      <c r="B29" s="49"/>
      <c r="C29" s="49"/>
      <c r="D29" s="49"/>
      <c r="E29" s="50"/>
    </row>
    <row r="30" spans="2:5" ht="12.75">
      <c r="B30" s="7" t="s">
        <v>28</v>
      </c>
      <c r="C30" s="49"/>
      <c r="D30" s="49"/>
      <c r="E30" s="50"/>
    </row>
    <row r="31" spans="2:5" ht="12.75">
      <c r="B31" s="51"/>
      <c r="C31" s="52" t="s">
        <v>29</v>
      </c>
      <c r="D31" s="53" t="s">
        <v>30</v>
      </c>
      <c r="E31" s="20"/>
    </row>
    <row r="32" spans="2:5" ht="12.75">
      <c r="B32" s="54" t="s">
        <v>31</v>
      </c>
      <c r="C32" s="55">
        <v>0</v>
      </c>
      <c r="D32" s="56">
        <v>0</v>
      </c>
      <c r="E32" s="57"/>
    </row>
    <row r="33" spans="2:5" ht="12.75">
      <c r="B33" s="58" t="s">
        <v>32</v>
      </c>
      <c r="C33" s="59">
        <v>4500</v>
      </c>
      <c r="D33" s="60">
        <v>8710.04</v>
      </c>
      <c r="E33" s="57"/>
    </row>
    <row r="34" spans="2:5" ht="12.75">
      <c r="B34" s="49"/>
      <c r="C34" s="49"/>
      <c r="D34" s="49"/>
      <c r="E34" s="50"/>
    </row>
    <row r="35" spans="2:5" ht="12.75">
      <c r="B35" s="49"/>
      <c r="C35" s="49"/>
      <c r="D35" s="49"/>
      <c r="E35" s="50"/>
    </row>
    <row r="36" spans="3:7" ht="12.75">
      <c r="C36" s="61" t="s">
        <v>33</v>
      </c>
      <c r="D36" s="62" t="s">
        <v>34</v>
      </c>
      <c r="E36" s="63"/>
      <c r="G36" s="64"/>
    </row>
    <row r="37" spans="2:4" ht="12.75">
      <c r="B37" s="65" t="s">
        <v>35</v>
      </c>
      <c r="D37" s="66"/>
    </row>
    <row r="38" spans="2:4" ht="12.75">
      <c r="B38" s="67" t="s">
        <v>36</v>
      </c>
      <c r="C38" s="68" t="s">
        <v>37</v>
      </c>
      <c r="D38" s="66"/>
    </row>
    <row r="39" spans="2:4" ht="12.75">
      <c r="B39" s="67" t="s">
        <v>38</v>
      </c>
      <c r="C39" s="68" t="s">
        <v>39</v>
      </c>
      <c r="D39" s="66"/>
    </row>
    <row r="40" spans="2:4" ht="12.75">
      <c r="B40" s="67" t="s">
        <v>40</v>
      </c>
      <c r="C40" s="68" t="s">
        <v>41</v>
      </c>
      <c r="D40" s="66"/>
    </row>
    <row r="41" spans="3:4" ht="12.75">
      <c r="C41" s="68"/>
      <c r="D41" s="66"/>
    </row>
    <row r="42" spans="3:4" ht="12.75">
      <c r="C42" s="61"/>
      <c r="D42" s="62"/>
    </row>
    <row r="43" spans="2:4" ht="12.75">
      <c r="B43" s="65"/>
      <c r="D43" s="66"/>
    </row>
  </sheetData>
  <sheetProtection selectLockedCells="1" selectUnlockedCells="1"/>
  <mergeCells count="7">
    <mergeCell ref="C1:D1"/>
    <mergeCell ref="B5:C5"/>
    <mergeCell ref="B6:C6"/>
    <mergeCell ref="B8:C8"/>
    <mergeCell ref="B12:B16"/>
    <mergeCell ref="B17:B25"/>
    <mergeCell ref="B28:C28"/>
  </mergeCells>
  <printOptions horizontalCentered="1" verticalCentered="1"/>
  <pageMargins left="0.4083333333333333" right="0.4083333333333333" top="0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55"/>
  <sheetViews>
    <sheetView showGridLines="0" workbookViewId="0" topLeftCell="A16">
      <selection activeCell="O52" sqref="O52"/>
    </sheetView>
  </sheetViews>
  <sheetFormatPr defaultColWidth="9.00390625" defaultRowHeight="12.75"/>
  <cols>
    <col min="1" max="1" width="3.00390625" style="1" customWidth="1"/>
    <col min="2" max="2" width="4.125" style="1" customWidth="1"/>
    <col min="3" max="3" width="12.00390625" style="1" customWidth="1"/>
    <col min="4" max="9" width="9.125" style="1" customWidth="1"/>
    <col min="10" max="11" width="12.375" style="1" customWidth="1"/>
    <col min="12" max="12" width="7.125" style="1" customWidth="1"/>
    <col min="13" max="255" width="9.125" style="1" customWidth="1"/>
    <col min="256" max="16384" width="11.625" style="0" customWidth="1"/>
  </cols>
  <sheetData>
    <row r="3" spans="2:9" ht="12.75">
      <c r="B3" s="26" t="s">
        <v>42</v>
      </c>
      <c r="I3" s="1" t="s">
        <v>43</v>
      </c>
    </row>
    <row r="4" spans="9:11" ht="12.75">
      <c r="I4" s="69" t="s">
        <v>44</v>
      </c>
      <c r="J4" s="2"/>
      <c r="K4" s="2"/>
    </row>
    <row r="6" spans="2:4" ht="12.75">
      <c r="B6" s="1" t="s">
        <v>45</v>
      </c>
      <c r="D6" s="1" t="s">
        <v>46</v>
      </c>
    </row>
    <row r="7" ht="12.75">
      <c r="D7" s="1" t="s">
        <v>47</v>
      </c>
    </row>
    <row r="9" spans="2:5" ht="12.75">
      <c r="B9" s="1" t="s">
        <v>48</v>
      </c>
      <c r="D9" s="70" t="s">
        <v>49</v>
      </c>
      <c r="E9" s="1" t="s">
        <v>50</v>
      </c>
    </row>
    <row r="11" ht="12.75">
      <c r="B11" s="1" t="s">
        <v>51</v>
      </c>
    </row>
    <row r="12" ht="12.75">
      <c r="D12" s="1" t="s">
        <v>52</v>
      </c>
    </row>
    <row r="13" ht="12.75">
      <c r="D13" s="1" t="s">
        <v>53</v>
      </c>
    </row>
    <row r="15" ht="12.75">
      <c r="B15" s="1" t="s">
        <v>54</v>
      </c>
    </row>
    <row r="16" ht="12.75">
      <c r="D16" s="1" t="s">
        <v>35</v>
      </c>
    </row>
    <row r="18" ht="12.75">
      <c r="B18" s="1" t="s">
        <v>55</v>
      </c>
    </row>
    <row r="20" ht="12.75">
      <c r="B20" s="1" t="s">
        <v>56</v>
      </c>
    </row>
    <row r="21" spans="2:12" ht="13.5" customHeight="1">
      <c r="B21" s="71" t="s">
        <v>57</v>
      </c>
      <c r="C21" s="72" t="s">
        <v>58</v>
      </c>
      <c r="D21" s="72"/>
      <c r="E21" s="72"/>
      <c r="F21" s="72"/>
      <c r="G21" s="72"/>
      <c r="H21" s="72"/>
      <c r="I21" s="72"/>
      <c r="J21" s="73" t="s">
        <v>59</v>
      </c>
      <c r="K21" s="74" t="s">
        <v>60</v>
      </c>
      <c r="L21" s="53" t="s">
        <v>4</v>
      </c>
    </row>
    <row r="22" spans="2:12" ht="13.5" customHeight="1">
      <c r="B22" s="75">
        <v>1</v>
      </c>
      <c r="C22" s="76" t="s">
        <v>11</v>
      </c>
      <c r="D22" s="76"/>
      <c r="E22" s="76"/>
      <c r="F22" s="76"/>
      <c r="G22" s="76"/>
      <c r="H22" s="76"/>
      <c r="I22" s="76"/>
      <c r="J22" s="77">
        <v>220220</v>
      </c>
      <c r="K22" s="78">
        <v>95276.89</v>
      </c>
      <c r="L22" s="79">
        <f>K22/J22</f>
        <v>0.43264412859867407</v>
      </c>
    </row>
    <row r="23" spans="2:12" ht="12.75">
      <c r="B23" s="75">
        <v>2</v>
      </c>
      <c r="C23" s="80" t="s">
        <v>61</v>
      </c>
      <c r="D23" s="81"/>
      <c r="E23" s="81"/>
      <c r="F23" s="81"/>
      <c r="G23" s="81"/>
      <c r="H23" s="81"/>
      <c r="I23" s="82"/>
      <c r="J23" s="77">
        <v>34800</v>
      </c>
      <c r="K23" s="78">
        <v>19066</v>
      </c>
      <c r="L23" s="79">
        <f>K23/J23</f>
        <v>0.5478735632183908</v>
      </c>
    </row>
    <row r="24" spans="2:12" ht="12.75" customHeight="1">
      <c r="B24" s="83">
        <v>3</v>
      </c>
      <c r="C24" s="84" t="s">
        <v>13</v>
      </c>
      <c r="D24" s="84"/>
      <c r="E24" s="84"/>
      <c r="F24" s="84"/>
      <c r="G24" s="84"/>
      <c r="H24" s="84"/>
      <c r="I24" s="84"/>
      <c r="J24" s="77">
        <v>42200</v>
      </c>
      <c r="K24" s="78">
        <v>16034.7</v>
      </c>
      <c r="L24" s="79">
        <f>K24/J24</f>
        <v>0.37996919431279624</v>
      </c>
    </row>
    <row r="25" spans="2:12" ht="12.75" customHeight="1">
      <c r="B25" s="83">
        <v>4</v>
      </c>
      <c r="C25" s="84" t="s">
        <v>14</v>
      </c>
      <c r="D25" s="84"/>
      <c r="E25" s="84"/>
      <c r="F25" s="84"/>
      <c r="G25" s="84"/>
      <c r="H25" s="84"/>
      <c r="I25" s="84"/>
      <c r="J25" s="77">
        <v>5110</v>
      </c>
      <c r="K25" s="78">
        <v>1863.82</v>
      </c>
      <c r="L25" s="79">
        <f>K25/J25</f>
        <v>0.36473972602739724</v>
      </c>
    </row>
    <row r="26" spans="2:12" ht="12.75">
      <c r="B26" s="85">
        <v>5</v>
      </c>
      <c r="C26" s="86" t="s">
        <v>62</v>
      </c>
      <c r="D26" s="86"/>
      <c r="E26" s="86"/>
      <c r="F26" s="86"/>
      <c r="G26" s="86"/>
      <c r="H26" s="86"/>
      <c r="I26" s="86"/>
      <c r="J26" s="87">
        <v>210</v>
      </c>
      <c r="K26" s="88">
        <v>90.8</v>
      </c>
      <c r="L26" s="89">
        <f>K26/J26</f>
        <v>0.43238095238095237</v>
      </c>
    </row>
    <row r="27" spans="9:11" ht="12.75">
      <c r="I27" s="90" t="s">
        <v>63</v>
      </c>
      <c r="J27" s="91">
        <f>SUM(J22:J26)</f>
        <v>302540</v>
      </c>
      <c r="K27" s="92">
        <f>SUM(K22:K26)</f>
        <v>132332.21</v>
      </c>
    </row>
    <row r="28" ht="12.75">
      <c r="K28" s="93"/>
    </row>
    <row r="29" ht="12.75">
      <c r="K29" s="93"/>
    </row>
    <row r="30" spans="2:12" ht="12.75">
      <c r="B30" s="94" t="s">
        <v>57</v>
      </c>
      <c r="C30" s="72" t="s">
        <v>64</v>
      </c>
      <c r="D30" s="72"/>
      <c r="E30" s="72"/>
      <c r="F30" s="72"/>
      <c r="G30" s="72"/>
      <c r="H30" s="72"/>
      <c r="I30" s="72"/>
      <c r="J30" s="73" t="s">
        <v>59</v>
      </c>
      <c r="K30" s="74" t="s">
        <v>60</v>
      </c>
      <c r="L30" s="53" t="s">
        <v>4</v>
      </c>
    </row>
    <row r="31" spans="2:12" ht="12.75" customHeight="1">
      <c r="B31" s="95">
        <v>1</v>
      </c>
      <c r="C31" s="96" t="s">
        <v>65</v>
      </c>
      <c r="D31" s="96"/>
      <c r="E31" s="96"/>
      <c r="F31" s="96"/>
      <c r="G31" s="96"/>
      <c r="H31" s="96"/>
      <c r="I31" s="96"/>
      <c r="J31" s="97">
        <f>SUM(J32:J35)</f>
        <v>17000</v>
      </c>
      <c r="K31" s="33">
        <f>SUM(K32:K35)</f>
        <v>6946.280000000001</v>
      </c>
      <c r="L31" s="79">
        <f>K31/J31</f>
        <v>0.408604705882353</v>
      </c>
    </row>
    <row r="32" spans="2:12" ht="12.75" customHeight="1">
      <c r="B32" s="98" t="s">
        <v>66</v>
      </c>
      <c r="C32" s="99" t="s">
        <v>67</v>
      </c>
      <c r="D32" s="99"/>
      <c r="E32" s="99"/>
      <c r="F32" s="99"/>
      <c r="G32" s="99"/>
      <c r="H32" s="99"/>
      <c r="I32" s="99"/>
      <c r="J32" s="100">
        <v>5000</v>
      </c>
      <c r="K32" s="101">
        <v>1628.85</v>
      </c>
      <c r="L32" s="79">
        <f>K32/J32</f>
        <v>0.32577</v>
      </c>
    </row>
    <row r="33" spans="2:12" ht="12.75" customHeight="1">
      <c r="B33" s="98" t="s">
        <v>68</v>
      </c>
      <c r="C33" s="99" t="s">
        <v>69</v>
      </c>
      <c r="D33" s="99"/>
      <c r="E33" s="99"/>
      <c r="F33" s="99"/>
      <c r="G33" s="99"/>
      <c r="H33" s="99"/>
      <c r="I33" s="99"/>
      <c r="J33" s="100">
        <v>300</v>
      </c>
      <c r="K33" s="101">
        <v>0</v>
      </c>
      <c r="L33" s="79">
        <f>K33/J33</f>
        <v>0</v>
      </c>
    </row>
    <row r="34" spans="2:12" ht="12.75" customHeight="1">
      <c r="B34" s="98" t="s">
        <v>70</v>
      </c>
      <c r="C34" s="99" t="s">
        <v>71</v>
      </c>
      <c r="D34" s="99"/>
      <c r="E34" s="99"/>
      <c r="F34" s="99"/>
      <c r="G34" s="99"/>
      <c r="H34" s="99"/>
      <c r="I34" s="99"/>
      <c r="J34" s="100">
        <v>700</v>
      </c>
      <c r="K34" s="101">
        <v>350</v>
      </c>
      <c r="L34" s="79">
        <f>K34/J34</f>
        <v>0.5</v>
      </c>
    </row>
    <row r="35" spans="2:12" ht="12.75" customHeight="1">
      <c r="B35" s="98" t="s">
        <v>72</v>
      </c>
      <c r="C35" s="99" t="s">
        <v>73</v>
      </c>
      <c r="D35" s="99"/>
      <c r="E35" s="99"/>
      <c r="F35" s="99"/>
      <c r="G35" s="99"/>
      <c r="H35" s="99"/>
      <c r="I35" s="99"/>
      <c r="J35" s="100">
        <v>11000</v>
      </c>
      <c r="K35" s="101">
        <v>4967.43</v>
      </c>
      <c r="L35" s="102">
        <f>K35/J35</f>
        <v>0.45158454545454546</v>
      </c>
    </row>
    <row r="36" spans="2:12" ht="12.75" customHeight="1">
      <c r="B36" s="95">
        <v>2</v>
      </c>
      <c r="C36" s="103" t="s">
        <v>18</v>
      </c>
      <c r="D36" s="103"/>
      <c r="E36" s="103"/>
      <c r="F36" s="103"/>
      <c r="G36" s="103"/>
      <c r="H36" s="103"/>
      <c r="I36" s="103"/>
      <c r="J36" s="97">
        <v>25000</v>
      </c>
      <c r="K36" s="33">
        <v>12497.55</v>
      </c>
      <c r="L36" s="102">
        <f>K36/J36</f>
        <v>0.49990199999999996</v>
      </c>
    </row>
    <row r="37" spans="2:12" ht="12.75" customHeight="1">
      <c r="B37" s="95">
        <v>3</v>
      </c>
      <c r="C37" s="103" t="s">
        <v>19</v>
      </c>
      <c r="D37" s="103"/>
      <c r="E37" s="103"/>
      <c r="F37" s="103"/>
      <c r="G37" s="103"/>
      <c r="H37" s="103"/>
      <c r="I37" s="103"/>
      <c r="J37" s="97">
        <v>2000</v>
      </c>
      <c r="K37" s="33">
        <v>94.85</v>
      </c>
      <c r="L37" s="102">
        <f>K37/J37</f>
        <v>0.047424999999999995</v>
      </c>
    </row>
    <row r="38" spans="2:12" ht="12.75" customHeight="1">
      <c r="B38" s="95">
        <v>4</v>
      </c>
      <c r="C38" s="103" t="s">
        <v>74</v>
      </c>
      <c r="D38" s="103"/>
      <c r="E38" s="103"/>
      <c r="F38" s="103"/>
      <c r="G38" s="103"/>
      <c r="H38" s="103"/>
      <c r="I38" s="103"/>
      <c r="J38" s="97">
        <v>13000</v>
      </c>
      <c r="K38" s="33">
        <v>0</v>
      </c>
      <c r="L38" s="102">
        <f>K38/J38</f>
        <v>0</v>
      </c>
    </row>
    <row r="39" spans="2:12" ht="12.75" customHeight="1">
      <c r="B39" s="95">
        <v>4</v>
      </c>
      <c r="C39" s="103" t="s">
        <v>21</v>
      </c>
      <c r="D39" s="103"/>
      <c r="E39" s="103"/>
      <c r="F39" s="103"/>
      <c r="G39" s="103"/>
      <c r="H39" s="103"/>
      <c r="I39" s="103"/>
      <c r="J39" s="97">
        <v>7000</v>
      </c>
      <c r="K39" s="33">
        <v>2938.4</v>
      </c>
      <c r="L39" s="102">
        <f>K39/J39</f>
        <v>0.4197714285714286</v>
      </c>
    </row>
    <row r="40" spans="2:12" ht="12.75" customHeight="1">
      <c r="B40" s="95">
        <v>5</v>
      </c>
      <c r="C40" s="103" t="s">
        <v>22</v>
      </c>
      <c r="D40" s="103"/>
      <c r="E40" s="103"/>
      <c r="F40" s="103"/>
      <c r="G40" s="103"/>
      <c r="H40" s="103"/>
      <c r="I40" s="103"/>
      <c r="J40" s="97">
        <v>770</v>
      </c>
      <c r="K40" s="33">
        <v>0</v>
      </c>
      <c r="L40" s="102">
        <f>K40/J40</f>
        <v>0</v>
      </c>
    </row>
    <row r="41" spans="2:12" ht="12.75" customHeight="1">
      <c r="B41" s="95">
        <v>6</v>
      </c>
      <c r="C41" s="103" t="s">
        <v>75</v>
      </c>
      <c r="D41" s="103"/>
      <c r="E41" s="103"/>
      <c r="F41" s="103"/>
      <c r="G41" s="103"/>
      <c r="H41" s="103"/>
      <c r="I41" s="103"/>
      <c r="J41" s="97">
        <f>SUM(J42:J43)</f>
        <v>44610</v>
      </c>
      <c r="K41" s="33">
        <f>SUM(K42:K43)</f>
        <v>18325.89</v>
      </c>
      <c r="L41" s="102">
        <f>K41/J41</f>
        <v>0.4108022864828514</v>
      </c>
    </row>
    <row r="42" spans="2:12" ht="12.75" customHeight="1">
      <c r="B42" s="98" t="s">
        <v>76</v>
      </c>
      <c r="C42" s="99" t="s">
        <v>77</v>
      </c>
      <c r="D42" s="99"/>
      <c r="E42" s="99"/>
      <c r="F42" s="99"/>
      <c r="G42" s="99"/>
      <c r="H42" s="99"/>
      <c r="I42" s="99"/>
      <c r="J42" s="100">
        <v>9000</v>
      </c>
      <c r="K42" s="101">
        <v>4360</v>
      </c>
      <c r="L42" s="102">
        <f>K42/J42</f>
        <v>0.48444444444444446</v>
      </c>
    </row>
    <row r="43" spans="2:12" ht="12.75" customHeight="1">
      <c r="B43" s="98" t="s">
        <v>78</v>
      </c>
      <c r="C43" s="99" t="s">
        <v>73</v>
      </c>
      <c r="D43" s="99"/>
      <c r="E43" s="99"/>
      <c r="F43" s="99"/>
      <c r="G43" s="99"/>
      <c r="H43" s="99"/>
      <c r="I43" s="99"/>
      <c r="J43" s="100">
        <v>35610</v>
      </c>
      <c r="K43" s="101">
        <v>13965.89</v>
      </c>
      <c r="L43" s="102">
        <f>K43/J43</f>
        <v>0.39219011513619767</v>
      </c>
    </row>
    <row r="44" spans="2:12" ht="12.75" customHeight="1">
      <c r="B44" s="95">
        <v>7</v>
      </c>
      <c r="C44" s="103" t="s">
        <v>24</v>
      </c>
      <c r="D44" s="103"/>
      <c r="E44" s="103"/>
      <c r="F44" s="103"/>
      <c r="G44" s="103"/>
      <c r="H44" s="103"/>
      <c r="I44" s="103"/>
      <c r="J44" s="97">
        <v>1750</v>
      </c>
      <c r="K44" s="33">
        <v>127.55</v>
      </c>
      <c r="L44" s="102">
        <f>K44/J44</f>
        <v>0.07288571428571429</v>
      </c>
    </row>
    <row r="45" spans="2:12" ht="12.75" customHeight="1">
      <c r="B45" s="104">
        <v>8</v>
      </c>
      <c r="C45" s="105" t="s">
        <v>25</v>
      </c>
      <c r="D45" s="105"/>
      <c r="E45" s="105"/>
      <c r="F45" s="105"/>
      <c r="G45" s="105"/>
      <c r="H45" s="105"/>
      <c r="I45" s="105"/>
      <c r="J45" s="106">
        <v>1000</v>
      </c>
      <c r="K45" s="107">
        <v>0</v>
      </c>
      <c r="L45" s="108">
        <f>K45/J45</f>
        <v>0</v>
      </c>
    </row>
    <row r="46" spans="9:11" ht="12.75">
      <c r="I46" s="90" t="s">
        <v>63</v>
      </c>
      <c r="J46" s="91">
        <f>J31+J36+J37+J39+J40+J41+J44+J45+J38</f>
        <v>112130</v>
      </c>
      <c r="K46" s="92">
        <f>K31+K36+K37+K39+K40+K41+K44+K45</f>
        <v>40930.520000000004</v>
      </c>
    </row>
    <row r="47" spans="2:12" ht="12.75">
      <c r="B47" s="90" t="s">
        <v>79</v>
      </c>
      <c r="F47" s="1" t="s">
        <v>80</v>
      </c>
      <c r="J47" s="91">
        <f>J46+J27</f>
        <v>414670</v>
      </c>
      <c r="K47" s="92">
        <f>K46+K27</f>
        <v>173262.72999999998</v>
      </c>
      <c r="L47" s="109">
        <f>K47/J47</f>
        <v>0.4178328068102346</v>
      </c>
    </row>
    <row r="49" ht="12.75">
      <c r="B49" s="1" t="s">
        <v>81</v>
      </c>
    </row>
    <row r="50" spans="2:8" ht="12.75">
      <c r="B50" s="70" t="s">
        <v>82</v>
      </c>
      <c r="D50" s="1" t="s">
        <v>83</v>
      </c>
      <c r="H50" s="1" t="s">
        <v>84</v>
      </c>
    </row>
    <row r="51" spans="2:8" ht="12.75">
      <c r="B51" s="1" t="s">
        <v>85</v>
      </c>
      <c r="H51" s="70" t="s">
        <v>86</v>
      </c>
    </row>
    <row r="53" spans="2:5" ht="12.75">
      <c r="B53" s="1" t="s">
        <v>87</v>
      </c>
      <c r="E53" s="1" t="s">
        <v>88</v>
      </c>
    </row>
    <row r="55" spans="10:11" ht="12.75">
      <c r="J55" s="63"/>
      <c r="K55" s="63"/>
    </row>
  </sheetData>
  <sheetProtection selectLockedCells="1" selectUnlockedCells="1"/>
  <mergeCells count="21">
    <mergeCell ref="C21:I21"/>
    <mergeCell ref="C22:I22"/>
    <mergeCell ref="C24:I24"/>
    <mergeCell ref="C25:I25"/>
    <mergeCell ref="C26:I26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C39:I39"/>
    <mergeCell ref="C40:I40"/>
    <mergeCell ref="C41:I41"/>
    <mergeCell ref="C42:I42"/>
    <mergeCell ref="C43:I43"/>
    <mergeCell ref="C44:I44"/>
    <mergeCell ref="C45:I45"/>
  </mergeCells>
  <printOptions/>
  <pageMargins left="0.32013888888888886" right="0.32013888888888886" top="0.75" bottom="0.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7"/>
  <sheetViews>
    <sheetView showGridLines="0" workbookViewId="0" topLeftCell="A13">
      <selection activeCell="I4" sqref="I4"/>
    </sheetView>
  </sheetViews>
  <sheetFormatPr defaultColWidth="9.00390625" defaultRowHeight="12.75"/>
  <cols>
    <col min="1" max="1" width="3.00390625" style="1" customWidth="1"/>
    <col min="2" max="2" width="4.125" style="1" customWidth="1"/>
    <col min="3" max="3" width="12.00390625" style="1" customWidth="1"/>
    <col min="4" max="9" width="9.125" style="1" customWidth="1"/>
    <col min="10" max="11" width="11.25390625" style="1" customWidth="1"/>
    <col min="12" max="255" width="9.125" style="1" customWidth="1"/>
    <col min="256" max="16384" width="11.625" style="0" customWidth="1"/>
  </cols>
  <sheetData>
    <row r="3" spans="2:9" ht="12.75">
      <c r="B3" s="26" t="s">
        <v>42</v>
      </c>
      <c r="I3" s="1" t="s">
        <v>43</v>
      </c>
    </row>
    <row r="4" spans="9:11" ht="12.75">
      <c r="I4" s="69" t="s">
        <v>89</v>
      </c>
      <c r="J4" s="69"/>
      <c r="K4" s="2"/>
    </row>
    <row r="6" spans="2:4" ht="12.75">
      <c r="B6" s="1" t="s">
        <v>45</v>
      </c>
      <c r="D6" s="1" t="s">
        <v>90</v>
      </c>
    </row>
    <row r="7" ht="12.75">
      <c r="D7" s="1" t="s">
        <v>91</v>
      </c>
    </row>
    <row r="9" spans="2:5" ht="12.75">
      <c r="B9" s="1" t="s">
        <v>48</v>
      </c>
      <c r="D9" s="70" t="s">
        <v>49</v>
      </c>
      <c r="E9" s="1" t="s">
        <v>50</v>
      </c>
    </row>
    <row r="11" ht="12.75">
      <c r="B11" s="1" t="s">
        <v>51</v>
      </c>
    </row>
    <row r="12" ht="12.75">
      <c r="D12" s="1" t="s">
        <v>92</v>
      </c>
    </row>
    <row r="13" ht="12.75">
      <c r="D13" s="1" t="s">
        <v>93</v>
      </c>
    </row>
    <row r="15" ht="12.75">
      <c r="B15" s="1" t="s">
        <v>54</v>
      </c>
    </row>
    <row r="16" ht="12.75">
      <c r="D16" s="1" t="s">
        <v>35</v>
      </c>
    </row>
    <row r="18" ht="12.75">
      <c r="B18" s="1" t="s">
        <v>55</v>
      </c>
    </row>
    <row r="20" ht="12.75">
      <c r="B20" s="1" t="s">
        <v>56</v>
      </c>
    </row>
    <row r="21" spans="2:12" ht="30.75" customHeight="1">
      <c r="B21" s="110" t="s">
        <v>57</v>
      </c>
      <c r="C21" s="111" t="s">
        <v>94</v>
      </c>
      <c r="D21" s="111"/>
      <c r="E21" s="111"/>
      <c r="F21" s="111"/>
      <c r="G21" s="111"/>
      <c r="H21" s="111"/>
      <c r="I21" s="111"/>
      <c r="J21" s="73" t="s">
        <v>59</v>
      </c>
      <c r="K21" s="74" t="s">
        <v>60</v>
      </c>
      <c r="L21" s="53" t="s">
        <v>4</v>
      </c>
    </row>
    <row r="22" spans="2:12" ht="12.75" customHeight="1">
      <c r="B22" s="112">
        <v>1</v>
      </c>
      <c r="C22" s="113" t="s">
        <v>95</v>
      </c>
      <c r="D22" s="113"/>
      <c r="E22" s="113"/>
      <c r="F22" s="113"/>
      <c r="G22" s="113"/>
      <c r="H22" s="113"/>
      <c r="I22" s="113"/>
      <c r="J22" s="114">
        <v>1450</v>
      </c>
      <c r="K22" s="115">
        <v>0</v>
      </c>
      <c r="L22" s="116">
        <f>K22/J22</f>
        <v>0</v>
      </c>
    </row>
    <row r="23" spans="2:12" ht="12.75" customHeight="1">
      <c r="B23" s="117">
        <v>2</v>
      </c>
      <c r="C23" s="118" t="s">
        <v>96</v>
      </c>
      <c r="D23" s="118"/>
      <c r="E23" s="118"/>
      <c r="F23" s="118"/>
      <c r="G23" s="118"/>
      <c r="H23" s="118"/>
      <c r="I23" s="118"/>
      <c r="J23" s="119">
        <v>450</v>
      </c>
      <c r="K23" s="120">
        <v>0</v>
      </c>
      <c r="L23" s="108">
        <f>K23/J23</f>
        <v>0</v>
      </c>
    </row>
    <row r="24" spans="9:11" ht="12.75">
      <c r="I24" s="90" t="s">
        <v>63</v>
      </c>
      <c r="J24" s="121">
        <f>SUM(J22:J23)</f>
        <v>1900</v>
      </c>
      <c r="K24" s="121">
        <f>K22+K23</f>
        <v>0</v>
      </c>
    </row>
    <row r="25" spans="9:11" ht="12.75">
      <c r="I25" s="90"/>
      <c r="J25" s="90"/>
      <c r="K25" s="91"/>
    </row>
    <row r="26" spans="2:12" ht="27" customHeight="1">
      <c r="B26" s="122" t="s">
        <v>57</v>
      </c>
      <c r="C26" s="111" t="s">
        <v>97</v>
      </c>
      <c r="D26" s="111"/>
      <c r="E26" s="111"/>
      <c r="F26" s="111"/>
      <c r="G26" s="111"/>
      <c r="H26" s="111"/>
      <c r="I26" s="111"/>
      <c r="J26" s="73" t="s">
        <v>59</v>
      </c>
      <c r="K26" s="74" t="s">
        <v>60</v>
      </c>
      <c r="L26" s="53" t="s">
        <v>4</v>
      </c>
    </row>
    <row r="27" spans="2:12" ht="12.75" customHeight="1">
      <c r="B27" s="123">
        <v>1</v>
      </c>
      <c r="C27" s="124" t="s">
        <v>98</v>
      </c>
      <c r="D27" s="124"/>
      <c r="E27" s="124"/>
      <c r="F27" s="124"/>
      <c r="G27" s="124"/>
      <c r="H27" s="124"/>
      <c r="I27" s="124"/>
      <c r="J27" s="125">
        <v>2000</v>
      </c>
      <c r="K27" s="15">
        <v>0</v>
      </c>
      <c r="L27" s="89">
        <f>K27/J27</f>
        <v>0</v>
      </c>
    </row>
    <row r="28" spans="9:11" ht="12.75">
      <c r="I28" s="90" t="s">
        <v>63</v>
      </c>
      <c r="J28" s="121">
        <f>SUM(J27)</f>
        <v>2000</v>
      </c>
      <c r="K28" s="121">
        <f>SUM(K27:K27)</f>
        <v>0</v>
      </c>
    </row>
    <row r="29" spans="9:11" ht="12.75">
      <c r="I29" s="90"/>
      <c r="J29" s="90"/>
      <c r="K29" s="91"/>
    </row>
    <row r="30" ht="12.75">
      <c r="K30" s="63"/>
    </row>
    <row r="31" spans="2:12" ht="12.75" customHeight="1">
      <c r="B31" s="90" t="s">
        <v>79</v>
      </c>
      <c r="F31" s="1" t="s">
        <v>99</v>
      </c>
      <c r="J31" s="126">
        <f>J24+J28</f>
        <v>3900</v>
      </c>
      <c r="K31" s="127">
        <f>K24+K28</f>
        <v>0</v>
      </c>
      <c r="L31" s="109">
        <f>K31/J31</f>
        <v>0</v>
      </c>
    </row>
    <row r="32" ht="12.75" customHeight="1"/>
    <row r="33" ht="12.75" customHeight="1">
      <c r="B33" s="1" t="s">
        <v>81</v>
      </c>
    </row>
    <row r="34" spans="2:8" ht="12.75" customHeight="1">
      <c r="B34" s="70" t="s">
        <v>82</v>
      </c>
      <c r="D34" s="1" t="s">
        <v>83</v>
      </c>
      <c r="H34" s="1" t="s">
        <v>84</v>
      </c>
    </row>
    <row r="35" spans="2:8" ht="12.75" customHeight="1">
      <c r="B35" s="1" t="s">
        <v>85</v>
      </c>
      <c r="H35" s="70" t="s">
        <v>86</v>
      </c>
    </row>
    <row r="36" ht="12.75" customHeight="1"/>
    <row r="37" spans="2:5" ht="12.75" customHeight="1">
      <c r="B37" s="1" t="s">
        <v>87</v>
      </c>
      <c r="E37" s="1" t="s">
        <v>100</v>
      </c>
    </row>
    <row r="38" ht="12.75" customHeight="1"/>
  </sheetData>
  <sheetProtection selectLockedCells="1" selectUnlockedCells="1"/>
  <mergeCells count="5">
    <mergeCell ref="C21:I21"/>
    <mergeCell ref="C22:I22"/>
    <mergeCell ref="C23:I23"/>
    <mergeCell ref="C26:I26"/>
    <mergeCell ref="C27:I2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7"/>
  <sheetViews>
    <sheetView showGridLines="0" zoomScale="110" zoomScaleNormal="110" workbookViewId="0" topLeftCell="A10">
      <selection activeCell="J28" sqref="J28"/>
    </sheetView>
  </sheetViews>
  <sheetFormatPr defaultColWidth="9.00390625" defaultRowHeight="12.75"/>
  <cols>
    <col min="1" max="1" width="3.00390625" style="1" customWidth="1"/>
    <col min="2" max="2" width="4.125" style="1" customWidth="1"/>
    <col min="3" max="3" width="12.00390625" style="1" customWidth="1"/>
    <col min="4" max="9" width="9.125" style="1" customWidth="1"/>
    <col min="10" max="11" width="11.25390625" style="1" customWidth="1"/>
    <col min="12" max="255" width="9.125" style="1" customWidth="1"/>
    <col min="256" max="16384" width="11.625" style="0" customWidth="1"/>
  </cols>
  <sheetData>
    <row r="3" spans="2:9" ht="12.75">
      <c r="B3" s="26" t="s">
        <v>42</v>
      </c>
      <c r="I3" s="1" t="s">
        <v>43</v>
      </c>
    </row>
    <row r="4" spans="9:11" ht="12.75">
      <c r="I4" s="69" t="s">
        <v>101</v>
      </c>
      <c r="J4" s="69"/>
      <c r="K4" s="2"/>
    </row>
    <row r="6" spans="2:4" ht="12.75">
      <c r="B6" s="1" t="s">
        <v>45</v>
      </c>
      <c r="D6" s="1" t="s">
        <v>102</v>
      </c>
    </row>
    <row r="9" spans="2:5" ht="12.75">
      <c r="B9" s="1" t="s">
        <v>48</v>
      </c>
      <c r="D9" s="70" t="s">
        <v>49</v>
      </c>
      <c r="E9" s="1" t="s">
        <v>50</v>
      </c>
    </row>
    <row r="11" ht="12.75">
      <c r="B11" s="1" t="s">
        <v>51</v>
      </c>
    </row>
    <row r="12" ht="12.75">
      <c r="D12" s="1" t="s">
        <v>92</v>
      </c>
    </row>
    <row r="13" ht="12.75">
      <c r="D13" s="1" t="s">
        <v>93</v>
      </c>
    </row>
    <row r="15" ht="12.75">
      <c r="B15" s="1" t="s">
        <v>54</v>
      </c>
    </row>
    <row r="16" ht="12.75">
      <c r="D16" s="1" t="s">
        <v>35</v>
      </c>
    </row>
    <row r="18" ht="12.75">
      <c r="B18" s="1" t="s">
        <v>55</v>
      </c>
    </row>
    <row r="20" ht="12.75">
      <c r="B20" s="1" t="s">
        <v>56</v>
      </c>
    </row>
    <row r="21" spans="2:12" ht="29.25" customHeight="1">
      <c r="B21" s="122" t="s">
        <v>57</v>
      </c>
      <c r="C21" s="111" t="s">
        <v>94</v>
      </c>
      <c r="D21" s="111"/>
      <c r="E21" s="111"/>
      <c r="F21" s="111"/>
      <c r="G21" s="111"/>
      <c r="H21" s="111"/>
      <c r="I21" s="111"/>
      <c r="J21" s="73" t="s">
        <v>59</v>
      </c>
      <c r="K21" s="74" t="s">
        <v>60</v>
      </c>
      <c r="L21" s="53" t="s">
        <v>4</v>
      </c>
    </row>
    <row r="22" spans="2:12" ht="14.25" customHeight="1">
      <c r="B22" s="85">
        <v>1</v>
      </c>
      <c r="C22" s="128" t="s">
        <v>103</v>
      </c>
      <c r="D22" s="128"/>
      <c r="E22" s="128"/>
      <c r="F22" s="128"/>
      <c r="G22" s="128"/>
      <c r="H22" s="128"/>
      <c r="I22" s="128"/>
      <c r="J22" s="129">
        <v>1000</v>
      </c>
      <c r="K22" s="88">
        <v>0</v>
      </c>
      <c r="L22" s="89">
        <f>K22/J22</f>
        <v>0</v>
      </c>
    </row>
    <row r="23" spans="9:11" ht="12.75">
      <c r="I23" s="90" t="s">
        <v>63</v>
      </c>
      <c r="J23" s="121">
        <f>SUM(J22)</f>
        <v>1000</v>
      </c>
      <c r="K23" s="126">
        <f>SUM(K22:K22)</f>
        <v>0</v>
      </c>
    </row>
    <row r="24" spans="9:11" ht="12.75">
      <c r="I24" s="90"/>
      <c r="J24" s="90"/>
      <c r="K24" s="91"/>
    </row>
    <row r="25" spans="2:12" ht="12.75" customHeight="1">
      <c r="B25" s="71" t="s">
        <v>57</v>
      </c>
      <c r="C25" s="72" t="s">
        <v>104</v>
      </c>
      <c r="D25" s="72"/>
      <c r="E25" s="72"/>
      <c r="F25" s="72"/>
      <c r="G25" s="72"/>
      <c r="H25" s="72"/>
      <c r="I25" s="72"/>
      <c r="J25" s="73" t="s">
        <v>59</v>
      </c>
      <c r="K25" s="74" t="s">
        <v>60</v>
      </c>
      <c r="L25" s="53" t="s">
        <v>4</v>
      </c>
    </row>
    <row r="26" spans="2:12" ht="12.75">
      <c r="B26" s="130">
        <v>1</v>
      </c>
      <c r="C26" s="131" t="s">
        <v>105</v>
      </c>
      <c r="D26" s="131"/>
      <c r="E26" s="131"/>
      <c r="F26" s="131"/>
      <c r="G26" s="131"/>
      <c r="H26" s="131"/>
      <c r="I26" s="131"/>
      <c r="J26" s="132">
        <v>400</v>
      </c>
      <c r="K26" s="133">
        <v>0</v>
      </c>
      <c r="L26" s="116">
        <f>K26/J26</f>
        <v>0</v>
      </c>
    </row>
    <row r="27" spans="2:12" ht="12.75">
      <c r="B27" s="85">
        <v>2</v>
      </c>
      <c r="C27" s="128" t="s">
        <v>106</v>
      </c>
      <c r="D27" s="128"/>
      <c r="E27" s="128"/>
      <c r="F27" s="128"/>
      <c r="G27" s="128"/>
      <c r="H27" s="128"/>
      <c r="I27" s="128"/>
      <c r="J27" s="129">
        <v>350</v>
      </c>
      <c r="K27" s="134">
        <v>0</v>
      </c>
      <c r="L27" s="108">
        <f>K27/J27</f>
        <v>0</v>
      </c>
    </row>
    <row r="28" spans="9:11" ht="12.75">
      <c r="I28" s="90" t="s">
        <v>63</v>
      </c>
      <c r="J28" s="121">
        <f>SUM(J26:J27)</f>
        <v>750</v>
      </c>
      <c r="K28" s="121">
        <f>SUM(K26:K27)</f>
        <v>0</v>
      </c>
    </row>
    <row r="29" spans="9:11" ht="12.75">
      <c r="I29" s="90"/>
      <c r="J29" s="90"/>
      <c r="K29" s="91"/>
    </row>
    <row r="30" ht="12.75">
      <c r="K30" s="63"/>
    </row>
    <row r="31" spans="2:12" ht="12.75" customHeight="1">
      <c r="B31" s="90" t="s">
        <v>79</v>
      </c>
      <c r="F31" s="1" t="s">
        <v>107</v>
      </c>
      <c r="J31" s="126">
        <f>J23+J28</f>
        <v>1750</v>
      </c>
      <c r="K31" s="127">
        <f>K28+K23</f>
        <v>0</v>
      </c>
      <c r="L31" s="109">
        <f>K31/J31</f>
        <v>0</v>
      </c>
    </row>
    <row r="32" ht="12.75" customHeight="1"/>
    <row r="33" ht="12.75" customHeight="1">
      <c r="B33" s="1" t="s">
        <v>81</v>
      </c>
    </row>
    <row r="34" spans="2:8" ht="12.75" customHeight="1">
      <c r="B34" s="70" t="s">
        <v>82</v>
      </c>
      <c r="D34" s="1" t="s">
        <v>83</v>
      </c>
      <c r="H34" s="1" t="s">
        <v>84</v>
      </c>
    </row>
    <row r="35" spans="2:8" ht="12.75" customHeight="1">
      <c r="B35" s="1" t="s">
        <v>85</v>
      </c>
      <c r="H35" s="70" t="s">
        <v>108</v>
      </c>
    </row>
    <row r="36" ht="12.75" customHeight="1"/>
    <row r="37" spans="2:5" ht="12.75" customHeight="1">
      <c r="B37" s="1" t="s">
        <v>87</v>
      </c>
      <c r="E37" s="1" t="s">
        <v>100</v>
      </c>
    </row>
    <row r="38" ht="12.75" customHeight="1"/>
  </sheetData>
  <sheetProtection selectLockedCells="1" selectUnlockedCells="1"/>
  <mergeCells count="5">
    <mergeCell ref="C21:I21"/>
    <mergeCell ref="C22:I22"/>
    <mergeCell ref="C25:I25"/>
    <mergeCell ref="C26:I26"/>
    <mergeCell ref="C27:I2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Bożena  Szpadzik</cp:lastModifiedBy>
  <cp:lastPrinted>2020-07-18T14:43:04Z</cp:lastPrinted>
  <dcterms:created xsi:type="dcterms:W3CDTF">2013-09-18T18:31:07Z</dcterms:created>
  <dcterms:modified xsi:type="dcterms:W3CDTF">2020-07-22T10:02:35Z</dcterms:modified>
  <cp:category/>
  <cp:version/>
  <cp:contentType/>
  <cp:contentStatus/>
  <cp:revision>38</cp:revision>
</cp:coreProperties>
</file>